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<sst xmlns="http://schemas.openxmlformats.org/spreadsheetml/2006/main" count="100" uniqueCount="67">
  <si>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</si>
  <si>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</si>
  <si>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</si>
  <si>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</si>
  <si>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</si>
  <si>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</si>
  <si>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</si>
  <si>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</si>
  <si>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</si>
  <si>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</si>
  <si>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</si>
  <si>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</si>
  <si>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</si>
  <si>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</si>
  <si>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</si>
  <si>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</si>
  <si>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</si>
  <si>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</si>
  <si>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</si>
  <si>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</si>
  <si>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</si>
  <si>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</si>
  <si>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</si>
  <si>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</si>
  <si>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</si>
  <si>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</si>
  <si>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</si>
  <si>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</si>
  <si>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</si>
  <si>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</si>
  <si>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</si>
  <si>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</si>
  <si>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</si>
  <si>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</si>
  <si>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</si>
  <si>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</si>
  <si>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</si>
  <si>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</si>
  <si>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</si>
  <si>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</si>
  <si>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</si>
  <si>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</si>
  <si>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</si>
  <si>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</si>
  <si>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</si>
  <si>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</si>
  <si>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</si>
  <si>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</si>
  <si>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</si>
  <si>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</si>
  <si>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</si>
  <si>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</si>
  <si>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</si>
  <si>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</si>
  <si>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</si>
  <si>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</si>
  <si>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 (нім)</t>
  </si>
  <si>
    <t>Лещінська А.В.</t>
  </si>
  <si>
    <t>Ципіна Д.С.</t>
  </si>
  <si>
    <t>Лукашова Л.В.</t>
  </si>
  <si>
    <t>Економіка підприємства</t>
  </si>
  <si>
    <t>29.05.2021</t>
  </si>
  <si>
    <t>02.06.2021</t>
  </si>
  <si>
    <t>20.2.0023</t>
  </si>
  <si>
    <t>6.05.051.060.20.2</t>
  </si>
  <si>
    <t>ЕКЗАМЕН</t>
  </si>
  <si>
    <t>Анічин Д.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</si>
</sst>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Ципіна Д.С., Лукашова Л.В.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/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20.2.0023</v>
      </c>
      <c r="M18" s="65" t="str">
        <f>IF(C14&gt;=10,IF(C14&gt;=100,(CONCATENATE("20.",2,".","0",C14)),(CONCATENATE("20.",2,".","00",C14))),(CONCATENATE("20.",2,".","000",C14)))</f>
        <v>20.2.020.2.0023</v>
      </c>
      <c r="Q18" s="123" t="str">
        <f>IF(C14&gt;=10,IF(C14&gt;=100,(CONCATENATE("20.",2,".","1",C14)),(CONCATENATE("20.",2,".","10",C14))),(CONCATENATE("20.",2,".","100",C14)))</f>
        <v>20.2.120.2.0023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20.2.220.2.0023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6050510602023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/>
      <c r="C23" s="41"/>
      <c r="D23" s="68"/>
      <c r="E23" s="107"/>
      <c r="F23" s="98"/>
      <c r="G23" s="53"/>
      <c r="H23" s="53"/>
      <c r="I23" s="53"/>
      <c r="J23" s="95"/>
      <c r="K23" s="53"/>
      <c r="L23" s="53" t="str">
        <f t="shared" ref="L23:L54" si="7">IF(B23="","",IF(D23&lt;$L$16,0,1))</f>
        <v/>
      </c>
      <c r="M23" s="53" t="str">
        <f t="shared" ref="M23:M54" si="8">IF(B23="","",IF($C$17="Екзамен",IF(E23&lt;25,0,1),""))</f>
        <v/>
      </c>
      <c r="N23" s="53" t="str">
        <f t="shared" ref="N23:N54" si="9">IF(B23="","",IF(L23=0,D23,IF(M23&lt;&gt;0,(D23+E23),IF((D23+E23)&gt;59,59,(D23+E23)))))</f>
        <v/>
      </c>
      <c r="O23" s="53" t="str">
        <f t="shared" si="0"/>
        <v/>
      </c>
      <c r="P23" s="79" t="str">
        <f t="shared" si="1"/>
        <v/>
      </c>
      <c r="Q23" s="77" t="str">
        <f t="shared" ref="Q23:Q54" si="10">IF(N23&lt;60,IF(G23="",D23,G23),"")</f>
        <v/>
      </c>
      <c r="R23" s="77" t="str">
        <f t="shared" ref="R23:R54" si="11">IF($C$17="Екзамен",IF(N23&lt;60,H23,""),"")</f>
        <v/>
      </c>
      <c r="S23" s="53" t="str">
        <f t="shared" ref="S23:S54" si="12">IF(B23="","",IF(Q23&lt;$L$16,0,1))</f>
        <v/>
      </c>
      <c r="T23" s="53" t="str">
        <f t="shared" ref="T23:T54" si="13">IF(B23="","",IF($C$17="Екзамен",IF(R23&lt;25,0,1),""))</f>
        <v/>
      </c>
      <c r="U23" s="53" t="str">
        <f t="shared" ref="U23:U54" si="14">IF(N23&lt;60,IF(S23=0,Q23,IF(T23&lt;&gt;0,(Q23+R23),IF((Q23+R23)&gt;59,59,(Q23+R23)))),"")</f>
        <v/>
      </c>
      <c r="V23" s="53" t="str">
        <f t="shared" si="2"/>
        <v/>
      </c>
      <c r="W23" s="53" t="str">
        <f t="shared" si="3"/>
        <v/>
      </c>
      <c r="X23" s="77" t="str">
        <f t="shared" si="4"/>
        <v/>
      </c>
      <c r="Y23" s="77" t="str">
        <f t="shared" ref="Y23:Y54" si="15">IF($C$17="Екзамен",IF(U23&lt;60,K23,""),"")</f>
        <v/>
      </c>
      <c r="Z23" s="53" t="str">
        <f t="shared" ref="Z23:Z54" si="16">IF(B23="","",IF(X23&lt;$L$16,0,1))</f>
        <v/>
      </c>
      <c r="AA23" s="53" t="str">
        <f t="shared" ref="AA23:AA54" si="17">IF(B23="","",IF($C$17="Екзамен",IF(Y23&lt;25,0,1),""))</f>
        <v/>
      </c>
      <c r="AB23" s="53" t="str">
        <f t="shared" ref="AB23:AB54" si="18">IF(U23&lt;60,IF(Z23=0,X23,IF(AA23&lt;&gt;0,(X23+Y23),IF((X23+Y23)&gt;59,59,(X23+Y23)))),"")</f>
        <v/>
      </c>
      <c r="AC23" s="53" t="str">
        <f t="shared" si="5"/>
        <v/>
      </c>
      <c r="AD23" s="53" t="str">
        <f t="shared" si="6"/>
        <v/>
      </c>
      <c r="AE23" s="77">
        <f t="shared" ref="AE23:AE54" si="19">IF(F23&lt;&gt;"",IF(N23&gt;59,AE22,(AE22+1))-1,IF(N23&gt;59,AE22,(AE22+1)))</f>
        <v>1</v>
      </c>
      <c r="AF23" s="69" t="str">
        <f t="shared" ref="AF23:AF54" si="20">IF(AE23=AE22,"",AE23)</f>
        <v/>
      </c>
      <c r="AG23" s="77">
        <f t="shared" ref="AG23:AG54" si="21">IF(I23&lt;&gt;"",(IF(U23&gt;59,AG22,(AG22+1))-1),IF(U23&gt;59,AG22,(AG22+1)))</f>
        <v>1</v>
      </c>
      <c r="AH23" s="69" t="str">
        <f t="shared" ref="AH23:AH54" si="22">IF(AG23=AG22,"",AG23)</f>
        <v/>
      </c>
      <c r="AI23" s="4" t="str">
        <f t="shared" ref="AI23:AI54" si="23">IF(N23&gt;59,N23,IF(U23&gt;59,U23,AB23))</f>
        <v/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/>
      <c r="C24" s="41"/>
      <c r="D24" s="68"/>
      <c r="E24" s="107"/>
      <c r="F24" s="98"/>
      <c r="G24" s="53"/>
      <c r="H24" s="53"/>
      <c r="I24" s="53"/>
      <c r="J24" s="95"/>
      <c r="K24" s="53"/>
      <c r="L24" s="53" t="str">
        <f t="shared" si="7"/>
        <v/>
      </c>
      <c r="M24" s="53" t="str">
        <f t="shared" si="8"/>
        <v/>
      </c>
      <c r="N24" s="53" t="str">
        <f t="shared" si="9"/>
        <v/>
      </c>
      <c r="O24" s="53" t="str">
        <f t="shared" si="0"/>
        <v/>
      </c>
      <c r="P24" s="79" t="str">
        <f t="shared" si="1"/>
        <v/>
      </c>
      <c r="Q24" s="77" t="str">
        <f t="shared" si="10"/>
        <v/>
      </c>
      <c r="R24" s="77" t="str">
        <f t="shared" si="11"/>
        <v/>
      </c>
      <c r="S24" s="53" t="str">
        <f t="shared" si="12"/>
        <v/>
      </c>
      <c r="T24" s="53" t="str">
        <f t="shared" si="13"/>
        <v/>
      </c>
      <c r="U24" s="53" t="str">
        <f t="shared" si="14"/>
        <v/>
      </c>
      <c r="V24" s="53" t="str">
        <f t="shared" si="2"/>
        <v/>
      </c>
      <c r="W24" s="53" t="str">
        <f t="shared" si="3"/>
        <v/>
      </c>
      <c r="X24" s="77" t="str">
        <f t="shared" si="4"/>
        <v/>
      </c>
      <c r="Y24" s="77" t="str">
        <f t="shared" si="15"/>
        <v/>
      </c>
      <c r="Z24" s="53" t="str">
        <f t="shared" si="16"/>
        <v/>
      </c>
      <c r="AA24" s="53" t="str">
        <f t="shared" si="17"/>
        <v/>
      </c>
      <c r="AB24" s="53" t="str">
        <f t="shared" si="18"/>
        <v/>
      </c>
      <c r="AC24" s="53" t="str">
        <f t="shared" si="5"/>
        <v/>
      </c>
      <c r="AD24" s="53" t="str">
        <f t="shared" si="6"/>
        <v/>
      </c>
      <c r="AE24" s="77">
        <f t="shared" si="19"/>
        <v>1</v>
      </c>
      <c r="AF24" s="69" t="str">
        <f t="shared" si="20"/>
        <v/>
      </c>
      <c r="AG24" s="77">
        <f t="shared" si="21"/>
        <v>1</v>
      </c>
      <c r="AH24" s="69" t="str">
        <f t="shared" si="22"/>
        <v/>
      </c>
      <c r="AI24" s="4" t="str">
        <f t="shared" si="23"/>
        <v/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/>
      <c r="C25" s="41"/>
      <c r="D25" s="68"/>
      <c r="E25" s="107"/>
      <c r="F25" s="98"/>
      <c r="G25" s="53"/>
      <c r="H25" s="53"/>
      <c r="I25" s="53"/>
      <c r="J25" s="95"/>
      <c r="K25" s="53"/>
      <c r="L25" s="53" t="str">
        <f t="shared" si="7"/>
        <v/>
      </c>
      <c r="M25" s="53" t="str">
        <f t="shared" si="8"/>
        <v/>
      </c>
      <c r="N25" s="53" t="str">
        <f t="shared" si="9"/>
        <v/>
      </c>
      <c r="O25" s="53" t="str">
        <f t="shared" si="0"/>
        <v/>
      </c>
      <c r="P25" s="79" t="str">
        <f t="shared" si="1"/>
        <v/>
      </c>
      <c r="Q25" s="77" t="str">
        <f t="shared" si="10"/>
        <v/>
      </c>
      <c r="R25" s="77" t="str">
        <f t="shared" si="11"/>
        <v/>
      </c>
      <c r="S25" s="53" t="str">
        <f t="shared" si="12"/>
        <v/>
      </c>
      <c r="T25" s="53" t="str">
        <f t="shared" si="13"/>
        <v/>
      </c>
      <c r="U25" s="53" t="str">
        <f t="shared" si="14"/>
        <v/>
      </c>
      <c r="V25" s="53" t="str">
        <f t="shared" si="2"/>
        <v/>
      </c>
      <c r="W25" s="53" t="str">
        <f t="shared" si="3"/>
        <v/>
      </c>
      <c r="X25" s="77" t="str">
        <f t="shared" si="4"/>
        <v/>
      </c>
      <c r="Y25" s="77" t="str">
        <f t="shared" si="15"/>
        <v/>
      </c>
      <c r="Z25" s="53" t="str">
        <f t="shared" si="16"/>
        <v/>
      </c>
      <c r="AA25" s="53" t="str">
        <f t="shared" si="17"/>
        <v/>
      </c>
      <c r="AB25" s="53" t="str">
        <f t="shared" si="18"/>
        <v/>
      </c>
      <c r="AC25" s="53" t="str">
        <f t="shared" si="5"/>
        <v/>
      </c>
      <c r="AD25" s="53" t="str">
        <f t="shared" si="6"/>
        <v/>
      </c>
      <c r="AE25" s="77">
        <f t="shared" si="19"/>
        <v>1</v>
      </c>
      <c r="AF25" s="69" t="str">
        <f t="shared" si="20"/>
        <v/>
      </c>
      <c r="AG25" s="77">
        <f t="shared" si="21"/>
        <v>1</v>
      </c>
      <c r="AH25" s="69" t="str">
        <f t="shared" si="22"/>
        <v/>
      </c>
      <c r="AI25" s="4" t="str">
        <f t="shared" si="23"/>
        <v/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/>
      <c r="C26" s="41"/>
      <c r="D26" s="68"/>
      <c r="E26" s="107"/>
      <c r="F26" s="98"/>
      <c r="G26" s="53"/>
      <c r="H26" s="53"/>
      <c r="I26" s="53"/>
      <c r="J26" s="95"/>
      <c r="K26" s="53"/>
      <c r="L26" s="53" t="str">
        <f t="shared" si="7"/>
        <v/>
      </c>
      <c r="M26" s="53" t="str">
        <f t="shared" si="8"/>
        <v/>
      </c>
      <c r="N26" s="53" t="str">
        <f t="shared" si="9"/>
        <v/>
      </c>
      <c r="O26" s="53" t="str">
        <f t="shared" si="0"/>
        <v/>
      </c>
      <c r="P26" s="79" t="str">
        <f t="shared" si="1"/>
        <v/>
      </c>
      <c r="Q26" s="77" t="str">
        <f t="shared" si="10"/>
        <v/>
      </c>
      <c r="R26" s="77" t="str">
        <f t="shared" si="11"/>
        <v/>
      </c>
      <c r="S26" s="53" t="str">
        <f t="shared" si="12"/>
        <v/>
      </c>
      <c r="T26" s="53" t="str">
        <f t="shared" si="13"/>
        <v/>
      </c>
      <c r="U26" s="53" t="str">
        <f t="shared" si="14"/>
        <v/>
      </c>
      <c r="V26" s="53" t="str">
        <f t="shared" si="2"/>
        <v/>
      </c>
      <c r="W26" s="53" t="str">
        <f t="shared" si="3"/>
        <v/>
      </c>
      <c r="X26" s="77" t="str">
        <f>IF(U26&lt;60,IF(J26="",MAX(G26,D26),J26),"")</f>
        <v/>
      </c>
      <c r="Y26" s="77" t="str">
        <f t="shared" si="15"/>
        <v/>
      </c>
      <c r="Z26" s="53" t="str">
        <f t="shared" si="16"/>
        <v/>
      </c>
      <c r="AA26" s="53" t="str">
        <f t="shared" si="17"/>
        <v/>
      </c>
      <c r="AB26" s="53" t="str">
        <f t="shared" si="18"/>
        <v/>
      </c>
      <c r="AC26" s="53" t="str">
        <f t="shared" si="5"/>
        <v/>
      </c>
      <c r="AD26" s="53" t="str">
        <f t="shared" si="6"/>
        <v/>
      </c>
      <c r="AE26" s="77">
        <f t="shared" si="19"/>
        <v>1</v>
      </c>
      <c r="AF26" s="69" t="str">
        <f t="shared" si="20"/>
        <v/>
      </c>
      <c r="AG26" s="77">
        <f t="shared" si="21"/>
        <v>1</v>
      </c>
      <c r="AH26" s="69" t="str">
        <f t="shared" si="22"/>
        <v/>
      </c>
      <c r="AI26" s="4" t="str">
        <f t="shared" si="23"/>
        <v/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1</v>
      </c>
      <c r="AF27" s="69" t="str">
        <f t="shared" si="20"/>
        <v/>
      </c>
      <c r="AG27" s="77">
        <f t="shared" si="21"/>
        <v>1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1</v>
      </c>
      <c r="AF28" s="69" t="str">
        <f t="shared" si="20"/>
        <v/>
      </c>
      <c r="AG28" s="77">
        <f t="shared" si="21"/>
        <v>1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1</v>
      </c>
      <c r="AF29" s="69" t="str">
        <f t="shared" si="20"/>
        <v/>
      </c>
      <c r="AG29" s="77">
        <f t="shared" si="21"/>
        <v>1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1</v>
      </c>
      <c r="AF30" s="69" t="str">
        <f t="shared" si="20"/>
        <v/>
      </c>
      <c r="AG30" s="77">
        <f t="shared" si="21"/>
        <v>1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1</v>
      </c>
      <c r="AF31" s="69" t="str">
        <f t="shared" si="20"/>
        <v/>
      </c>
      <c r="AG31" s="77">
        <f t="shared" si="21"/>
        <v>1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1</v>
      </c>
      <c r="AF32" s="69" t="str">
        <f t="shared" si="20"/>
        <v/>
      </c>
      <c r="AG32" s="77">
        <f t="shared" si="21"/>
        <v>1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1</v>
      </c>
      <c r="AF33" s="69" t="str">
        <f t="shared" si="20"/>
        <v/>
      </c>
      <c r="AG33" s="77">
        <f t="shared" si="21"/>
        <v>1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1</v>
      </c>
      <c r="AF34" s="69" t="str">
        <f t="shared" si="20"/>
        <v/>
      </c>
      <c r="AG34" s="77">
        <f t="shared" si="21"/>
        <v>1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1</v>
      </c>
      <c r="AF35" s="69" t="str">
        <f t="shared" si="20"/>
        <v/>
      </c>
      <c r="AG35" s="77">
        <f t="shared" si="21"/>
        <v>1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</v>
      </c>
      <c r="AF36" s="69" t="str">
        <f t="shared" si="20"/>
        <v/>
      </c>
      <c r="AG36" s="77">
        <f t="shared" si="21"/>
        <v>1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</v>
      </c>
      <c r="AF37" s="69" t="str">
        <f t="shared" si="20"/>
        <v/>
      </c>
      <c r="AG37" s="77">
        <f t="shared" si="21"/>
        <v>1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</v>
      </c>
      <c r="AF38" s="69" t="str">
        <f t="shared" si="20"/>
        <v/>
      </c>
      <c r="AG38" s="77">
        <f t="shared" si="21"/>
        <v>1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</v>
      </c>
      <c r="AF39" s="69" t="str">
        <f t="shared" si="20"/>
        <v/>
      </c>
      <c r="AG39" s="77">
        <f t="shared" si="21"/>
        <v>1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</v>
      </c>
      <c r="AF40" s="69" t="str">
        <f t="shared" si="20"/>
        <v/>
      </c>
      <c r="AG40" s="77">
        <f t="shared" si="21"/>
        <v>1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</v>
      </c>
      <c r="AF41" s="69" t="str">
        <f t="shared" si="20"/>
        <v/>
      </c>
      <c r="AG41" s="77">
        <f t="shared" si="21"/>
        <v>1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</v>
      </c>
      <c r="AF42" s="69" t="str">
        <f t="shared" si="20"/>
        <v/>
      </c>
      <c r="AG42" s="77">
        <f t="shared" si="21"/>
        <v>1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</v>
      </c>
      <c r="AF43" s="69" t="str">
        <f t="shared" si="20"/>
        <v/>
      </c>
      <c r="AG43" s="77">
        <f t="shared" si="21"/>
        <v>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</v>
      </c>
      <c r="AF44" s="69" t="str">
        <f t="shared" si="20"/>
        <v/>
      </c>
      <c r="AG44" s="77">
        <f t="shared" si="21"/>
        <v>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</v>
      </c>
      <c r="AF45" s="69" t="str">
        <f t="shared" si="20"/>
        <v/>
      </c>
      <c r="AG45" s="77">
        <f t="shared" si="21"/>
        <v>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</v>
      </c>
      <c r="AF46" s="69" t="str">
        <f t="shared" si="20"/>
        <v/>
      </c>
      <c r="AG46" s="77">
        <f t="shared" si="21"/>
        <v>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</v>
      </c>
      <c r="AF47" s="69" t="str">
        <f t="shared" si="20"/>
        <v/>
      </c>
      <c r="AG47" s="77">
        <f t="shared" si="21"/>
        <v>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</v>
      </c>
      <c r="AF48" s="69" t="str">
        <f t="shared" si="20"/>
        <v/>
      </c>
      <c r="AG48" s="77">
        <f t="shared" si="21"/>
        <v>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</v>
      </c>
      <c r="AF49" s="69" t="str">
        <f t="shared" si="20"/>
        <v/>
      </c>
      <c r="AG49" s="77">
        <f t="shared" si="21"/>
        <v>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</v>
      </c>
      <c r="AF50" s="69" t="str">
        <f t="shared" si="20"/>
        <v/>
      </c>
      <c r="AG50" s="77">
        <f t="shared" si="21"/>
        <v>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</v>
      </c>
      <c r="AF51" s="69" t="str">
        <f t="shared" si="20"/>
        <v/>
      </c>
      <c r="AG51" s="77">
        <f t="shared" si="21"/>
        <v>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</v>
      </c>
      <c r="AF52" s="69" t="str">
        <f t="shared" si="20"/>
        <v/>
      </c>
      <c r="AG52" s="77">
        <f t="shared" si="21"/>
        <v>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</v>
      </c>
      <c r="AF53" s="69" t="str">
        <f t="shared" si="20"/>
        <v/>
      </c>
      <c r="AG53" s="77">
        <f t="shared" si="21"/>
        <v>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</v>
      </c>
      <c r="AF54" s="69" t="str">
        <f t="shared" si="20"/>
        <v/>
      </c>
      <c r="AG54" s="77">
        <f t="shared" si="21"/>
        <v>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№20.2.0023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 (нім)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Лещінська А.В.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Ципіна Д.С., Лукашова Л.В.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/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/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/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/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/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/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/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/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2021-06-03T13:17:00Z</dcterms:modified>
</cp:coreProperties>
</file>